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'1кв'!$A$1:$E$51</definedName>
    <definedName name="_xlnm.Print_Area" localSheetId="1">'2кв'!$A$1:$E$50</definedName>
    <definedName name="_xlnm.Print_Area" localSheetId="2">отчет!$A$1:$C$38</definedName>
  </definedNames>
  <calcPr calcId="152511"/>
</workbook>
</file>

<file path=xl/calcChain.xml><?xml version="1.0" encoding="utf-8"?>
<calcChain xmlns="http://schemas.openxmlformats.org/spreadsheetml/2006/main">
  <c r="E26" i="27" l="1"/>
  <c r="B45" i="27"/>
  <c r="E27" i="27"/>
  <c r="B48" i="27"/>
  <c r="E23" i="27"/>
  <c r="E22" i="27"/>
  <c r="E29" i="27" s="1"/>
  <c r="B49" i="27" s="1"/>
  <c r="B50" i="27" l="1"/>
  <c r="C19" i="26"/>
  <c r="C16" i="26"/>
  <c r="C13" i="26"/>
  <c r="C14" i="26"/>
  <c r="C15" i="26"/>
  <c r="C12" i="26"/>
  <c r="C20" i="26" s="1"/>
  <c r="C9" i="26"/>
  <c r="C8" i="26"/>
  <c r="C6" i="26"/>
  <c r="C26" i="26"/>
  <c r="C17" i="26"/>
  <c r="C10" i="26" l="1"/>
  <c r="C21" i="26"/>
  <c r="E30" i="25" l="1"/>
  <c r="B49" i="25"/>
  <c r="E23" i="25"/>
  <c r="B50" i="25" s="1"/>
  <c r="E22" i="25"/>
  <c r="B51" i="25" l="1"/>
</calcChain>
</file>

<file path=xl/sharedStrings.xml><?xml version="1.0" encoding="utf-8"?>
<sst xmlns="http://schemas.openxmlformats.org/spreadsheetml/2006/main" count="161" uniqueCount="94">
  <si>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</si>
  <si>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</si>
  <si>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</si>
  <si>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</si>
  <si>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</si>
  <si>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</si>
  <si>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</si>
  <si>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</si>
  <si>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</si>
  <si>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</si>
  <si>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</si>
  <si>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</si>
  <si>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</si>
  <si>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</si>
  <si>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</si>
  <si>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</si>
  <si>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</si>
  <si>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</si>
  <si>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</si>
  <si>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</si>
  <si>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</si>
  <si>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</si>
  <si>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</si>
  <si>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</si>
  <si>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</si>
  <si>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</si>
  <si>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</si>
  <si>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</si>
  <si>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</si>
  <si>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г. Россошь, ул. Линейная, д. 21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</si>
  <si>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Трушина Ивана  Владимировича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</si>
  <si>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№б/н от 21.09.2017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</si>
  <si>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№16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</si>
  <si>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</si>
  <si>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 xml:space="preserve">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</si>
  <si>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Трушина И.В.</t>
    </r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</si>
  <si>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</si>
  <si>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</si>
  <si>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</si>
  <si>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</si>
  <si>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</si>
  <si>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</si>
  <si>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оплачено за размещ.оборуд.ТТК</t>
  </si>
  <si>
    <t xml:space="preserve">Услуги по содержанию многоквартирного дома </t>
  </si>
  <si>
    <t xml:space="preserve">Дератизация и дезинсекция </t>
  </si>
  <si>
    <t>по заявке собственников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</si>
  <si>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</si>
  <si>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январь</t>
  </si>
  <si>
    <t>Sдома=1292,6м2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</si>
  <si>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</si>
  <si>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91128,3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</si>
  <si>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</si>
  <si>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</si>
  <si>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</si>
  <si>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</si>
  <si>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</si>
  <si>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</si>
  <si>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ТТК </t>
  </si>
  <si>
    <t>Итого доходов:</t>
  </si>
  <si>
    <t>Расходы:</t>
  </si>
  <si>
    <t xml:space="preserve">Дератизация, дезинсекция 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</si>
  <si>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</si>
  <si>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</si>
  <si>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</si>
  <si>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</si>
  <si>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</si>
  <si>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</si>
  <si>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</si>
  <si>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</si>
  <si>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</si>
  <si>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</si>
  <si>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</si>
  <si>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</si>
  <si>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</si>
  <si>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Линейная, д. 21</t>
  </si>
  <si>
    <t>Начислено всего 345124,2</t>
  </si>
  <si>
    <t>Непредвиденные работы 12 ч/ч</t>
  </si>
  <si>
    <t xml:space="preserve">   * Поверка, ремонт ОДПУ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</si>
  <si>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</si>
  <si>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</si>
  <si>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</si>
  <si>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</si>
  <si>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Опиловка деревьев - 6 шт. (смета)</t>
  </si>
  <si>
    <t>Испытания электрических сетей</t>
  </si>
  <si>
    <t xml:space="preserve">           2. Всего за период с "01" 01 2024 г. по "31" 03 2024 г. выполнено работ (оказано услуг) на общую сумму сто восемьдесят шесть тысяч четыреста двадцать один рубль 86 копеек.</t>
  </si>
  <si>
    <t>за 2 квартал 2024 года</t>
  </si>
  <si>
    <t>30.06.2024 г.</t>
  </si>
  <si>
    <t>2 квартал</t>
  </si>
  <si>
    <t>Покраска урн (кв.10)</t>
  </si>
  <si>
    <t>май</t>
  </si>
  <si>
    <t>ч/ч</t>
  </si>
  <si>
    <t>Корректировка сметы по опиловке тополей</t>
  </si>
  <si>
    <t>за 1 квартал 2024 г.</t>
  </si>
  <si>
    <t xml:space="preserve">           2. Всего за период с "01" 04 2024 г. по "30" 06 2024 г. выполнено работ (оказано услуг) на общую сумму семьдесят четыре тысячи двести восемьдесят девять рублей 37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</si>
</sst>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92">
    <xf numFmtId="0" fontId="0" fillId="0" borderId="0" xfId="0"/>
    <xf numFmtId="0" fontId="3" fillId="0" borderId="0" xfId="0" applyFont="1"/>
    <xf numFmtId="43" fontId="7" fillId="0" borderId="0" xfId="0" applyNumberFormat="1" applyFont="1"/>
    <xf numFmtId="43" fontId="4" fillId="0" borderId="0" xfId="0" applyNumberFormat="1" applyFont="1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3" fontId="7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43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" xfId="0" applyFont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36" zoomScaleSheetLayoutView="100" workbookViewId="0">
      <selection activeCell="B54" sqref="B54"/>
    </sheetView>
  </sheetViews>
  <sheetFormatPr defaultColWidth="9.140625" defaultRowHeight="15" x14ac:dyDescent="0.25"/>
  <cols>
    <col min="1" max="1" width="31.7109375" style="5" customWidth="1"/>
    <col min="2" max="2" width="20.28515625" style="5" customWidth="1"/>
    <col min="3" max="3" width="14" style="5" customWidth="1"/>
    <col min="4" max="4" width="16.140625" style="5" customWidth="1"/>
    <col min="5" max="5" width="14.140625" style="5" customWidth="1"/>
    <col min="6" max="7" width="9.140625" style="5"/>
    <col min="8" max="8" width="16.140625" style="5" customWidth="1"/>
    <col min="9" max="16384" width="9.140625" style="5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27.7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78</v>
      </c>
      <c r="B3" s="85"/>
      <c r="C3" s="85"/>
      <c r="D3" s="85"/>
      <c r="E3" s="85"/>
    </row>
    <row r="4" spans="1:5" s="1" customFormat="1" ht="15.75" x14ac:dyDescent="0.25">
      <c r="A4" s="27" t="s">
        <v>13</v>
      </c>
      <c r="B4" s="7"/>
      <c r="C4" s="7"/>
      <c r="D4" s="36"/>
      <c r="E4" s="35" t="s">
        <v>79</v>
      </c>
    </row>
    <row r="5" spans="1:5" x14ac:dyDescent="0.25">
      <c r="A5" s="34"/>
      <c r="B5" s="7"/>
      <c r="C5" s="7"/>
      <c r="D5" s="7"/>
      <c r="E5" s="17"/>
    </row>
    <row r="6" spans="1:5" ht="13.9" customHeight="1" x14ac:dyDescent="0.25">
      <c r="A6" s="74" t="s">
        <v>0</v>
      </c>
      <c r="B6" s="74"/>
      <c r="C6" s="74"/>
      <c r="D6" s="74"/>
      <c r="E6" s="74"/>
    </row>
    <row r="7" spans="1:5" x14ac:dyDescent="0.25">
      <c r="A7" s="86" t="s">
        <v>29</v>
      </c>
      <c r="B7" s="86"/>
      <c r="C7" s="86"/>
      <c r="D7" s="86"/>
      <c r="E7" s="86"/>
    </row>
    <row r="8" spans="1:5" ht="13.9" customHeight="1" x14ac:dyDescent="0.25">
      <c r="A8" s="78" t="s">
        <v>1</v>
      </c>
      <c r="B8" s="78"/>
      <c r="C8" s="78"/>
      <c r="D8" s="78"/>
      <c r="E8" s="78"/>
    </row>
    <row r="9" spans="1:5" ht="18.75" customHeight="1" x14ac:dyDescent="0.25">
      <c r="A9" s="74" t="s">
        <v>30</v>
      </c>
      <c r="B9" s="74"/>
      <c r="C9" s="74"/>
      <c r="D9" s="74"/>
      <c r="E9" s="74"/>
    </row>
    <row r="10" spans="1:5" ht="22.9" customHeight="1" x14ac:dyDescent="0.25">
      <c r="A10" s="79" t="s">
        <v>14</v>
      </c>
      <c r="B10" s="80"/>
      <c r="C10" s="80"/>
      <c r="D10" s="80"/>
      <c r="E10" s="80"/>
    </row>
    <row r="11" spans="1:5" ht="27" customHeight="1" x14ac:dyDescent="0.25">
      <c r="A11" s="74" t="s">
        <v>31</v>
      </c>
      <c r="B11" s="74"/>
      <c r="C11" s="74"/>
      <c r="D11" s="74"/>
      <c r="E11" s="74"/>
    </row>
    <row r="12" spans="1:5" ht="18" customHeight="1" x14ac:dyDescent="0.25">
      <c r="A12" s="78" t="s">
        <v>15</v>
      </c>
      <c r="B12" s="81"/>
      <c r="C12" s="81"/>
      <c r="D12" s="81"/>
      <c r="E12" s="81"/>
    </row>
    <row r="13" spans="1:5" ht="13.9" customHeight="1" x14ac:dyDescent="0.25">
      <c r="A13" s="74" t="s">
        <v>21</v>
      </c>
      <c r="B13" s="74"/>
      <c r="C13" s="74"/>
      <c r="D13" s="74"/>
      <c r="E13" s="74"/>
    </row>
    <row r="14" spans="1:5" ht="15.75" customHeight="1" x14ac:dyDescent="0.25">
      <c r="A14" s="78" t="s">
        <v>2</v>
      </c>
      <c r="B14" s="81"/>
      <c r="C14" s="81"/>
      <c r="D14" s="81"/>
      <c r="E14" s="81"/>
    </row>
    <row r="15" spans="1:5" ht="13.9" customHeight="1" x14ac:dyDescent="0.25">
      <c r="A15" s="74" t="s">
        <v>46</v>
      </c>
      <c r="B15" s="74"/>
      <c r="C15" s="74"/>
      <c r="D15" s="74"/>
      <c r="E15" s="74"/>
    </row>
    <row r="16" spans="1:5" ht="13.9" customHeight="1" x14ac:dyDescent="0.25">
      <c r="A16" s="78" t="s">
        <v>16</v>
      </c>
      <c r="B16" s="81"/>
      <c r="C16" s="81"/>
      <c r="D16" s="81"/>
      <c r="E16" s="81"/>
    </row>
    <row r="17" spans="1:7" ht="32.25" customHeight="1" x14ac:dyDescent="0.25">
      <c r="A17" s="74" t="s">
        <v>17</v>
      </c>
      <c r="B17" s="74"/>
      <c r="C17" s="74"/>
      <c r="D17" s="74"/>
      <c r="E17" s="74"/>
    </row>
    <row r="18" spans="1:7" ht="57.6" customHeight="1" x14ac:dyDescent="0.25">
      <c r="A18" s="74" t="s">
        <v>32</v>
      </c>
      <c r="B18" s="74"/>
      <c r="C18" s="74"/>
      <c r="D18" s="74"/>
      <c r="E18" s="74"/>
    </row>
    <row r="19" spans="1:7" ht="34.5" customHeight="1" x14ac:dyDescent="0.25">
      <c r="A19" s="72" t="s">
        <v>33</v>
      </c>
      <c r="B19" s="72"/>
      <c r="C19" s="72"/>
      <c r="D19" s="72"/>
      <c r="E19" s="72"/>
    </row>
    <row r="20" spans="1:7" ht="18" customHeight="1" x14ac:dyDescent="0.25">
      <c r="A20" s="72"/>
      <c r="B20" s="72"/>
      <c r="C20" s="72"/>
      <c r="D20" s="72"/>
      <c r="E20" s="72"/>
      <c r="F20" s="5">
        <v>1292.5999999999999</v>
      </c>
      <c r="G20" s="5">
        <v>3</v>
      </c>
    </row>
    <row r="21" spans="1:7" ht="135" x14ac:dyDescent="0.25">
      <c r="A21" s="6" t="s">
        <v>7</v>
      </c>
      <c r="B21" s="6" t="s">
        <v>10</v>
      </c>
      <c r="C21" s="6" t="s">
        <v>3</v>
      </c>
      <c r="D21" s="6" t="s">
        <v>9</v>
      </c>
      <c r="E21" s="15" t="s">
        <v>8</v>
      </c>
    </row>
    <row r="22" spans="1:7" ht="38.25" x14ac:dyDescent="0.25">
      <c r="A22" s="29" t="s">
        <v>43</v>
      </c>
      <c r="B22" s="9" t="s">
        <v>40</v>
      </c>
      <c r="C22" s="6" t="s">
        <v>4</v>
      </c>
      <c r="D22" s="6">
        <v>15.69</v>
      </c>
      <c r="E22" s="16">
        <f>D22*F20*G20</f>
        <v>60842.681999999986</v>
      </c>
    </row>
    <row r="23" spans="1:7" x14ac:dyDescent="0.25">
      <c r="A23" s="8" t="s">
        <v>41</v>
      </c>
      <c r="B23" s="9" t="s">
        <v>22</v>
      </c>
      <c r="C23" s="6" t="s">
        <v>4</v>
      </c>
      <c r="D23" s="6">
        <v>4.3600000000000003</v>
      </c>
      <c r="E23" s="16">
        <f>D23*F20*G20</f>
        <v>16907.207999999999</v>
      </c>
    </row>
    <row r="24" spans="1:7" ht="25.5" x14ac:dyDescent="0.25">
      <c r="A24" s="8" t="s">
        <v>44</v>
      </c>
      <c r="B24" s="30" t="s">
        <v>45</v>
      </c>
      <c r="C24" s="6" t="s">
        <v>26</v>
      </c>
      <c r="D24" s="6"/>
      <c r="E24" s="28">
        <v>0</v>
      </c>
    </row>
    <row r="25" spans="1:7" x14ac:dyDescent="0.25">
      <c r="A25" s="14" t="s">
        <v>24</v>
      </c>
      <c r="B25" s="9" t="s">
        <v>25</v>
      </c>
      <c r="C25" s="15" t="s">
        <v>26</v>
      </c>
      <c r="D25" s="15"/>
      <c r="E25" s="16">
        <v>2053.9299999999998</v>
      </c>
    </row>
    <row r="26" spans="1:7" s="65" customFormat="1" ht="60" x14ac:dyDescent="0.25">
      <c r="A26" s="61" t="s">
        <v>80</v>
      </c>
      <c r="B26" s="62" t="s">
        <v>81</v>
      </c>
      <c r="C26" s="63" t="s">
        <v>26</v>
      </c>
      <c r="D26" s="63"/>
      <c r="E26" s="64">
        <v>1688</v>
      </c>
    </row>
    <row r="27" spans="1:7" ht="30" x14ac:dyDescent="0.25">
      <c r="A27" s="14" t="s">
        <v>82</v>
      </c>
      <c r="B27" s="9" t="s">
        <v>47</v>
      </c>
      <c r="C27" s="15" t="s">
        <v>26</v>
      </c>
      <c r="D27" s="15"/>
      <c r="E27" s="16">
        <v>60930.04</v>
      </c>
    </row>
    <row r="28" spans="1:7" s="65" customFormat="1" x14ac:dyDescent="0.25">
      <c r="A28" s="14" t="s">
        <v>83</v>
      </c>
      <c r="B28" s="70" t="s">
        <v>25</v>
      </c>
      <c r="C28" s="15" t="s">
        <v>26</v>
      </c>
      <c r="D28" s="15"/>
      <c r="E28" s="16">
        <v>44000</v>
      </c>
    </row>
    <row r="29" spans="1:7" ht="15.75" x14ac:dyDescent="0.25">
      <c r="A29" s="37"/>
      <c r="B29" s="9"/>
      <c r="C29" s="15"/>
      <c r="D29" s="15"/>
      <c r="E29" s="16"/>
    </row>
    <row r="30" spans="1:7" x14ac:dyDescent="0.25">
      <c r="A30" s="10" t="s">
        <v>23</v>
      </c>
      <c r="B30" s="11"/>
      <c r="C30" s="12"/>
      <c r="D30" s="12"/>
      <c r="E30" s="18">
        <f>SUM(E22:E29)</f>
        <v>186421.86</v>
      </c>
    </row>
    <row r="31" spans="1:7" ht="46.5" customHeight="1" x14ac:dyDescent="0.25">
      <c r="A31" s="73" t="s">
        <v>84</v>
      </c>
      <c r="B31" s="73"/>
      <c r="C31" s="73"/>
      <c r="D31" s="73"/>
      <c r="E31" s="73"/>
    </row>
    <row r="32" spans="1:7" ht="34.5" customHeight="1" x14ac:dyDescent="0.25">
      <c r="A32" s="74" t="s">
        <v>20</v>
      </c>
      <c r="B32" s="74"/>
      <c r="C32" s="74"/>
      <c r="D32" s="74"/>
      <c r="E32" s="74"/>
    </row>
    <row r="33" spans="1:8" x14ac:dyDescent="0.25">
      <c r="A33" s="74" t="s">
        <v>19</v>
      </c>
      <c r="B33" s="74"/>
      <c r="C33" s="74"/>
      <c r="D33" s="74"/>
      <c r="E33" s="74"/>
    </row>
    <row r="34" spans="1:8" s="13" customFormat="1" x14ac:dyDescent="0.25">
      <c r="A34" s="74" t="s">
        <v>27</v>
      </c>
      <c r="B34" s="74"/>
      <c r="C34" s="74"/>
      <c r="D34" s="74"/>
      <c r="E34" s="74"/>
    </row>
    <row r="35" spans="1:8" x14ac:dyDescent="0.25">
      <c r="A35" s="74" t="s">
        <v>34</v>
      </c>
      <c r="B35" s="74"/>
      <c r="C35" s="74"/>
      <c r="D35" s="74"/>
      <c r="E35" s="74"/>
    </row>
    <row r="36" spans="1:8" x14ac:dyDescent="0.25">
      <c r="A36" s="31"/>
      <c r="B36" s="31"/>
      <c r="C36" s="31"/>
      <c r="D36" s="31"/>
      <c r="E36" s="31"/>
    </row>
    <row r="37" spans="1:8" x14ac:dyDescent="0.25">
      <c r="A37" s="75" t="s">
        <v>5</v>
      </c>
      <c r="B37" s="75"/>
      <c r="C37" s="75"/>
      <c r="D37" s="75"/>
      <c r="E37" s="75"/>
    </row>
    <row r="38" spans="1:8" x14ac:dyDescent="0.25">
      <c r="A38" s="74" t="s">
        <v>34</v>
      </c>
      <c r="B38" s="74"/>
      <c r="C38" s="74"/>
      <c r="D38" s="74"/>
      <c r="E38" s="74"/>
    </row>
    <row r="39" spans="1:8" ht="20.25" customHeight="1" x14ac:dyDescent="0.25">
      <c r="A39" s="76" t="s">
        <v>49</v>
      </c>
      <c r="B39" s="76"/>
      <c r="C39" s="76"/>
      <c r="D39" s="76"/>
      <c r="E39" s="19"/>
      <c r="F39" s="13"/>
      <c r="G39" s="13"/>
      <c r="H39" s="2"/>
    </row>
    <row r="40" spans="1:8" ht="13.9" customHeight="1" x14ac:dyDescent="0.25">
      <c r="A40" s="4"/>
      <c r="B40" s="71" t="s">
        <v>18</v>
      </c>
      <c r="C40" s="71"/>
      <c r="D40" s="71"/>
      <c r="E40" s="20" t="s">
        <v>6</v>
      </c>
    </row>
    <row r="41" spans="1:8" x14ac:dyDescent="0.25">
      <c r="A41" s="33"/>
      <c r="B41" s="33"/>
      <c r="C41" s="33"/>
      <c r="D41" s="33"/>
      <c r="E41" s="21"/>
    </row>
    <row r="42" spans="1:8" ht="13.9" customHeight="1" x14ac:dyDescent="0.25">
      <c r="A42" s="77" t="s">
        <v>35</v>
      </c>
      <c r="B42" s="77"/>
      <c r="C42" s="77"/>
      <c r="D42" s="77"/>
      <c r="E42" s="19"/>
    </row>
    <row r="43" spans="1:8" x14ac:dyDescent="0.25">
      <c r="A43" s="4"/>
      <c r="B43" s="71" t="s">
        <v>18</v>
      </c>
      <c r="C43" s="71"/>
      <c r="D43" s="71"/>
      <c r="E43" s="20" t="s">
        <v>6</v>
      </c>
    </row>
    <row r="44" spans="1:8" x14ac:dyDescent="0.25">
      <c r="A44" s="5" t="s">
        <v>48</v>
      </c>
      <c r="B44" s="4"/>
      <c r="C44" s="4"/>
      <c r="D44" s="4"/>
      <c r="E44" s="4"/>
    </row>
    <row r="45" spans="1:8" ht="13.9" customHeight="1" x14ac:dyDescent="0.25">
      <c r="A45" s="13" t="s">
        <v>28</v>
      </c>
      <c r="B45" s="4"/>
      <c r="C45" s="4"/>
      <c r="D45" s="4"/>
    </row>
    <row r="46" spans="1:8" x14ac:dyDescent="0.25">
      <c r="A46" s="5" t="s">
        <v>39</v>
      </c>
      <c r="B46" s="23">
        <v>38055.480000000003</v>
      </c>
      <c r="C46" s="4"/>
      <c r="D46" s="4"/>
    </row>
    <row r="47" spans="1:8" x14ac:dyDescent="0.25">
      <c r="A47" s="25" t="s">
        <v>50</v>
      </c>
      <c r="B47" s="24"/>
      <c r="C47" s="4"/>
      <c r="D47" s="4"/>
    </row>
    <row r="48" spans="1:8" x14ac:dyDescent="0.25">
      <c r="A48" s="5" t="s">
        <v>36</v>
      </c>
      <c r="B48" s="24">
        <v>85933.56</v>
      </c>
      <c r="C48" s="4"/>
      <c r="D48" s="4"/>
    </row>
    <row r="49" spans="1:5" x14ac:dyDescent="0.25">
      <c r="A49" s="5" t="s">
        <v>42</v>
      </c>
      <c r="B49" s="24">
        <f>3*110</f>
        <v>330</v>
      </c>
      <c r="C49" s="4"/>
      <c r="D49" s="4"/>
    </row>
    <row r="50" spans="1:5" ht="30" x14ac:dyDescent="0.25">
      <c r="A50" s="32" t="s">
        <v>37</v>
      </c>
      <c r="B50" s="24">
        <f>E30</f>
        <v>186421.86</v>
      </c>
      <c r="C50" s="4"/>
      <c r="D50" s="4"/>
    </row>
    <row r="51" spans="1:5" x14ac:dyDescent="0.25">
      <c r="A51" s="22" t="s">
        <v>38</v>
      </c>
      <c r="B51" s="26">
        <f>B46+B48+B49-B50</f>
        <v>-62102.819999999978</v>
      </c>
      <c r="C51" s="4"/>
      <c r="D51" s="4"/>
      <c r="E51" s="4"/>
    </row>
    <row r="53" spans="1:5" x14ac:dyDescent="0.25">
      <c r="B53" s="3"/>
    </row>
    <row r="54" spans="1:5" x14ac:dyDescent="0.25">
      <c r="B54" s="5">
        <v>38055.480000000003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31:E31"/>
    <mergeCell ref="A32:E32"/>
    <mergeCell ref="A33:E33"/>
    <mergeCell ref="A34:E34"/>
    <mergeCell ref="A35:E35"/>
    <mergeCell ref="A37:E37"/>
    <mergeCell ref="A38:E38"/>
    <mergeCell ref="A39:D39"/>
    <mergeCell ref="B40:D40"/>
    <mergeCell ref="A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topLeftCell="A39" zoomScaleSheetLayoutView="100" workbookViewId="0">
      <selection activeCell="B48" sqref="B48"/>
    </sheetView>
  </sheetViews>
  <sheetFormatPr defaultColWidth="9.140625" defaultRowHeight="15" x14ac:dyDescent="0.25"/>
  <cols>
    <col min="1" max="1" width="31.7109375" style="5" customWidth="1"/>
    <col min="2" max="2" width="20.28515625" style="5" customWidth="1"/>
    <col min="3" max="3" width="14" style="5" customWidth="1"/>
    <col min="4" max="4" width="16.140625" style="5" customWidth="1"/>
    <col min="5" max="5" width="14.140625" style="5" customWidth="1"/>
    <col min="6" max="7" width="9.140625" style="5"/>
    <col min="8" max="8" width="16.140625" style="5" customWidth="1"/>
    <col min="9" max="16384" width="9.140625" style="5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27.7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85</v>
      </c>
      <c r="B3" s="85"/>
      <c r="C3" s="85"/>
      <c r="D3" s="85"/>
      <c r="E3" s="85"/>
    </row>
    <row r="4" spans="1:5" s="1" customFormat="1" ht="15.75" x14ac:dyDescent="0.25">
      <c r="A4" s="27" t="s">
        <v>13</v>
      </c>
      <c r="B4" s="7"/>
      <c r="C4" s="7"/>
      <c r="D4" s="36"/>
      <c r="E4" s="35" t="s">
        <v>86</v>
      </c>
    </row>
    <row r="5" spans="1:5" x14ac:dyDescent="0.25">
      <c r="A5" s="69"/>
      <c r="B5" s="7"/>
      <c r="C5" s="7"/>
      <c r="D5" s="7"/>
      <c r="E5" s="17"/>
    </row>
    <row r="6" spans="1:5" ht="13.9" customHeight="1" x14ac:dyDescent="0.25">
      <c r="A6" s="74" t="s">
        <v>0</v>
      </c>
      <c r="B6" s="74"/>
      <c r="C6" s="74"/>
      <c r="D6" s="74"/>
      <c r="E6" s="74"/>
    </row>
    <row r="7" spans="1:5" x14ac:dyDescent="0.25">
      <c r="A7" s="86" t="s">
        <v>29</v>
      </c>
      <c r="B7" s="86"/>
      <c r="C7" s="86"/>
      <c r="D7" s="86"/>
      <c r="E7" s="86"/>
    </row>
    <row r="8" spans="1:5" ht="13.9" customHeight="1" x14ac:dyDescent="0.25">
      <c r="A8" s="78" t="s">
        <v>1</v>
      </c>
      <c r="B8" s="78"/>
      <c r="C8" s="78"/>
      <c r="D8" s="78"/>
      <c r="E8" s="78"/>
    </row>
    <row r="9" spans="1:5" ht="18.75" customHeight="1" x14ac:dyDescent="0.25">
      <c r="A9" s="74" t="s">
        <v>30</v>
      </c>
      <c r="B9" s="74"/>
      <c r="C9" s="74"/>
      <c r="D9" s="74"/>
      <c r="E9" s="74"/>
    </row>
    <row r="10" spans="1:5" ht="22.9" customHeight="1" x14ac:dyDescent="0.25">
      <c r="A10" s="79" t="s">
        <v>14</v>
      </c>
      <c r="B10" s="80"/>
      <c r="C10" s="80"/>
      <c r="D10" s="80"/>
      <c r="E10" s="80"/>
    </row>
    <row r="11" spans="1:5" ht="27" customHeight="1" x14ac:dyDescent="0.25">
      <c r="A11" s="74" t="s">
        <v>31</v>
      </c>
      <c r="B11" s="74"/>
      <c r="C11" s="74"/>
      <c r="D11" s="74"/>
      <c r="E11" s="74"/>
    </row>
    <row r="12" spans="1:5" ht="18" customHeight="1" x14ac:dyDescent="0.25">
      <c r="A12" s="78" t="s">
        <v>15</v>
      </c>
      <c r="B12" s="81"/>
      <c r="C12" s="81"/>
      <c r="D12" s="81"/>
      <c r="E12" s="81"/>
    </row>
    <row r="13" spans="1:5" ht="13.9" customHeight="1" x14ac:dyDescent="0.25">
      <c r="A13" s="74" t="s">
        <v>21</v>
      </c>
      <c r="B13" s="74"/>
      <c r="C13" s="74"/>
      <c r="D13" s="74"/>
      <c r="E13" s="74"/>
    </row>
    <row r="14" spans="1:5" ht="15.75" customHeight="1" x14ac:dyDescent="0.25">
      <c r="A14" s="78" t="s">
        <v>2</v>
      </c>
      <c r="B14" s="81"/>
      <c r="C14" s="81"/>
      <c r="D14" s="81"/>
      <c r="E14" s="81"/>
    </row>
    <row r="15" spans="1:5" ht="13.9" customHeight="1" x14ac:dyDescent="0.25">
      <c r="A15" s="74" t="s">
        <v>46</v>
      </c>
      <c r="B15" s="74"/>
      <c r="C15" s="74"/>
      <c r="D15" s="74"/>
      <c r="E15" s="74"/>
    </row>
    <row r="16" spans="1:5" ht="13.9" customHeight="1" x14ac:dyDescent="0.25">
      <c r="A16" s="78" t="s">
        <v>16</v>
      </c>
      <c r="B16" s="81"/>
      <c r="C16" s="81"/>
      <c r="D16" s="81"/>
      <c r="E16" s="81"/>
    </row>
    <row r="17" spans="1:7" ht="32.25" customHeight="1" x14ac:dyDescent="0.25">
      <c r="A17" s="74" t="s">
        <v>17</v>
      </c>
      <c r="B17" s="74"/>
      <c r="C17" s="74"/>
      <c r="D17" s="74"/>
      <c r="E17" s="74"/>
    </row>
    <row r="18" spans="1:7" ht="57.6" customHeight="1" x14ac:dyDescent="0.25">
      <c r="A18" s="74" t="s">
        <v>32</v>
      </c>
      <c r="B18" s="74"/>
      <c r="C18" s="74"/>
      <c r="D18" s="74"/>
      <c r="E18" s="74"/>
    </row>
    <row r="19" spans="1:7" ht="34.5" customHeight="1" x14ac:dyDescent="0.25">
      <c r="A19" s="72" t="s">
        <v>33</v>
      </c>
      <c r="B19" s="72"/>
      <c r="C19" s="72"/>
      <c r="D19" s="72"/>
      <c r="E19" s="72"/>
    </row>
    <row r="20" spans="1:7" ht="18" customHeight="1" x14ac:dyDescent="0.25">
      <c r="A20" s="72"/>
      <c r="B20" s="72"/>
      <c r="C20" s="72"/>
      <c r="D20" s="72"/>
      <c r="E20" s="72"/>
      <c r="F20" s="5">
        <v>1292.5999999999999</v>
      </c>
      <c r="G20" s="5">
        <v>3</v>
      </c>
    </row>
    <row r="21" spans="1:7" ht="135" x14ac:dyDescent="0.25">
      <c r="A21" s="6" t="s">
        <v>7</v>
      </c>
      <c r="B21" s="6" t="s">
        <v>10</v>
      </c>
      <c r="C21" s="6" t="s">
        <v>3</v>
      </c>
      <c r="D21" s="6" t="s">
        <v>9</v>
      </c>
      <c r="E21" s="15" t="s">
        <v>8</v>
      </c>
    </row>
    <row r="22" spans="1:7" ht="38.25" x14ac:dyDescent="0.25">
      <c r="A22" s="29" t="s">
        <v>43</v>
      </c>
      <c r="B22" s="9" t="s">
        <v>40</v>
      </c>
      <c r="C22" s="6" t="s">
        <v>4</v>
      </c>
      <c r="D22" s="6">
        <v>15.69</v>
      </c>
      <c r="E22" s="16">
        <f>D22*F20*G20</f>
        <v>60842.681999999986</v>
      </c>
    </row>
    <row r="23" spans="1:7" x14ac:dyDescent="0.25">
      <c r="A23" s="8" t="s">
        <v>41</v>
      </c>
      <c r="B23" s="9" t="s">
        <v>22</v>
      </c>
      <c r="C23" s="6" t="s">
        <v>4</v>
      </c>
      <c r="D23" s="6">
        <v>4.3600000000000003</v>
      </c>
      <c r="E23" s="16">
        <f>D23*F20*G20</f>
        <v>16907.207999999999</v>
      </c>
    </row>
    <row r="24" spans="1:7" ht="25.5" x14ac:dyDescent="0.25">
      <c r="A24" s="8" t="s">
        <v>44</v>
      </c>
      <c r="B24" s="30" t="s">
        <v>45</v>
      </c>
      <c r="C24" s="6" t="s">
        <v>26</v>
      </c>
      <c r="D24" s="6"/>
      <c r="E24" s="28">
        <v>0</v>
      </c>
    </row>
    <row r="25" spans="1:7" x14ac:dyDescent="0.25">
      <c r="A25" s="14" t="s">
        <v>24</v>
      </c>
      <c r="B25" s="9" t="s">
        <v>87</v>
      </c>
      <c r="C25" s="15" t="s">
        <v>26</v>
      </c>
      <c r="D25" s="15"/>
      <c r="E25" s="16">
        <v>531.98</v>
      </c>
    </row>
    <row r="26" spans="1:7" s="65" customFormat="1" ht="30" x14ac:dyDescent="0.25">
      <c r="A26" s="61" t="s">
        <v>91</v>
      </c>
      <c r="B26" s="62" t="s">
        <v>92</v>
      </c>
      <c r="C26" s="63" t="s">
        <v>26</v>
      </c>
      <c r="D26" s="63"/>
      <c r="E26" s="64">
        <f>56157.33-'1кв'!E27</f>
        <v>-4772.7099999999991</v>
      </c>
    </row>
    <row r="27" spans="1:7" s="65" customFormat="1" x14ac:dyDescent="0.25">
      <c r="A27" s="91" t="s">
        <v>88</v>
      </c>
      <c r="B27" s="62" t="s">
        <v>89</v>
      </c>
      <c r="C27" s="63" t="s">
        <v>90</v>
      </c>
      <c r="D27" s="63">
        <v>3</v>
      </c>
      <c r="E27" s="64">
        <f>D27*260.07</f>
        <v>780.21</v>
      </c>
    </row>
    <row r="28" spans="1:7" ht="15.75" x14ac:dyDescent="0.25">
      <c r="A28" s="37"/>
      <c r="B28" s="9"/>
      <c r="C28" s="15"/>
      <c r="D28" s="15"/>
      <c r="E28" s="16"/>
    </row>
    <row r="29" spans="1:7" x14ac:dyDescent="0.25">
      <c r="A29" s="10" t="s">
        <v>23</v>
      </c>
      <c r="B29" s="11"/>
      <c r="C29" s="12"/>
      <c r="D29" s="12"/>
      <c r="E29" s="18">
        <f>SUM(E22:E28)</f>
        <v>74289.369999999981</v>
      </c>
    </row>
    <row r="30" spans="1:7" ht="46.5" customHeight="1" x14ac:dyDescent="0.25">
      <c r="A30" s="73" t="s">
        <v>93</v>
      </c>
      <c r="B30" s="73"/>
      <c r="C30" s="73"/>
      <c r="D30" s="73"/>
      <c r="E30" s="73"/>
    </row>
    <row r="31" spans="1:7" ht="34.5" customHeight="1" x14ac:dyDescent="0.25">
      <c r="A31" s="74" t="s">
        <v>20</v>
      </c>
      <c r="B31" s="74"/>
      <c r="C31" s="74"/>
      <c r="D31" s="74"/>
      <c r="E31" s="74"/>
    </row>
    <row r="32" spans="1:7" x14ac:dyDescent="0.25">
      <c r="A32" s="74" t="s">
        <v>19</v>
      </c>
      <c r="B32" s="74"/>
      <c r="C32" s="74"/>
      <c r="D32" s="74"/>
      <c r="E32" s="74"/>
    </row>
    <row r="33" spans="1:8" s="13" customFormat="1" x14ac:dyDescent="0.25">
      <c r="A33" s="74" t="s">
        <v>27</v>
      </c>
      <c r="B33" s="74"/>
      <c r="C33" s="74"/>
      <c r="D33" s="74"/>
      <c r="E33" s="74"/>
    </row>
    <row r="34" spans="1:8" x14ac:dyDescent="0.25">
      <c r="A34" s="74" t="s">
        <v>34</v>
      </c>
      <c r="B34" s="74"/>
      <c r="C34" s="74"/>
      <c r="D34" s="74"/>
      <c r="E34" s="74"/>
    </row>
    <row r="35" spans="1:8" x14ac:dyDescent="0.25">
      <c r="A35" s="66"/>
      <c r="B35" s="66"/>
      <c r="C35" s="66"/>
      <c r="D35" s="66"/>
      <c r="E35" s="66"/>
    </row>
    <row r="36" spans="1:8" x14ac:dyDescent="0.25">
      <c r="A36" s="75" t="s">
        <v>5</v>
      </c>
      <c r="B36" s="75"/>
      <c r="C36" s="75"/>
      <c r="D36" s="75"/>
      <c r="E36" s="75"/>
    </row>
    <row r="37" spans="1:8" x14ac:dyDescent="0.25">
      <c r="A37" s="74" t="s">
        <v>34</v>
      </c>
      <c r="B37" s="74"/>
      <c r="C37" s="74"/>
      <c r="D37" s="74"/>
      <c r="E37" s="74"/>
    </row>
    <row r="38" spans="1:8" ht="20.25" customHeight="1" x14ac:dyDescent="0.25">
      <c r="A38" s="76" t="s">
        <v>49</v>
      </c>
      <c r="B38" s="76"/>
      <c r="C38" s="76"/>
      <c r="D38" s="76"/>
      <c r="E38" s="19"/>
      <c r="F38" s="13"/>
      <c r="G38" s="13"/>
      <c r="H38" s="2"/>
    </row>
    <row r="39" spans="1:8" ht="13.9" customHeight="1" x14ac:dyDescent="0.25">
      <c r="A39" s="4"/>
      <c r="B39" s="71" t="s">
        <v>18</v>
      </c>
      <c r="C39" s="71"/>
      <c r="D39" s="71"/>
      <c r="E39" s="20" t="s">
        <v>6</v>
      </c>
    </row>
    <row r="40" spans="1:8" x14ac:dyDescent="0.25">
      <c r="A40" s="68"/>
      <c r="B40" s="68"/>
      <c r="C40" s="68"/>
      <c r="D40" s="68"/>
      <c r="E40" s="21"/>
    </row>
    <row r="41" spans="1:8" ht="13.9" customHeight="1" x14ac:dyDescent="0.25">
      <c r="A41" s="77" t="s">
        <v>35</v>
      </c>
      <c r="B41" s="77"/>
      <c r="C41" s="77"/>
      <c r="D41" s="77"/>
      <c r="E41" s="19"/>
    </row>
    <row r="42" spans="1:8" x14ac:dyDescent="0.25">
      <c r="A42" s="4"/>
      <c r="B42" s="71" t="s">
        <v>18</v>
      </c>
      <c r="C42" s="71"/>
      <c r="D42" s="71"/>
      <c r="E42" s="20" t="s">
        <v>6</v>
      </c>
    </row>
    <row r="43" spans="1:8" x14ac:dyDescent="0.25">
      <c r="A43" s="5" t="s">
        <v>48</v>
      </c>
      <c r="B43" s="4"/>
      <c r="C43" s="4"/>
      <c r="D43" s="4"/>
      <c r="E43" s="4"/>
    </row>
    <row r="44" spans="1:8" ht="13.9" customHeight="1" x14ac:dyDescent="0.25">
      <c r="A44" s="13" t="s">
        <v>28</v>
      </c>
      <c r="B44" s="4"/>
      <c r="C44" s="4"/>
      <c r="D44" s="4"/>
    </row>
    <row r="45" spans="1:8" x14ac:dyDescent="0.25">
      <c r="A45" s="5" t="s">
        <v>39</v>
      </c>
      <c r="B45" s="23">
        <f>'1кв'!B51</f>
        <v>-62102.819999999978</v>
      </c>
      <c r="C45" s="4"/>
      <c r="D45" s="4"/>
    </row>
    <row r="46" spans="1:8" x14ac:dyDescent="0.25">
      <c r="A46" s="25" t="s">
        <v>50</v>
      </c>
      <c r="B46" s="24"/>
      <c r="C46" s="4"/>
      <c r="D46" s="4"/>
    </row>
    <row r="47" spans="1:8" x14ac:dyDescent="0.25">
      <c r="A47" s="5" t="s">
        <v>36</v>
      </c>
      <c r="B47" s="24">
        <v>92966.07</v>
      </c>
      <c r="C47" s="4"/>
      <c r="D47" s="4"/>
    </row>
    <row r="48" spans="1:8" x14ac:dyDescent="0.25">
      <c r="A48" s="5" t="s">
        <v>42</v>
      </c>
      <c r="B48" s="24">
        <f>3*110</f>
        <v>330</v>
      </c>
      <c r="C48" s="4"/>
      <c r="D48" s="4"/>
    </row>
    <row r="49" spans="1:5" ht="30" x14ac:dyDescent="0.25">
      <c r="A49" s="67" t="s">
        <v>37</v>
      </c>
      <c r="B49" s="24">
        <f>E29</f>
        <v>74289.369999999981</v>
      </c>
      <c r="C49" s="4"/>
      <c r="D49" s="4"/>
    </row>
    <row r="50" spans="1:5" x14ac:dyDescent="0.25">
      <c r="A50" s="22" t="s">
        <v>38</v>
      </c>
      <c r="B50" s="26">
        <f>B45+B47+B48-B49</f>
        <v>-43096.119999999952</v>
      </c>
      <c r="C50" s="4"/>
      <c r="D50" s="4"/>
      <c r="E50" s="4"/>
    </row>
    <row r="52" spans="1:5" x14ac:dyDescent="0.25">
      <c r="B52" s="3"/>
    </row>
  </sheetData>
  <mergeCells count="29">
    <mergeCell ref="A37:E37"/>
    <mergeCell ref="A38:D38"/>
    <mergeCell ref="B39:D39"/>
    <mergeCell ref="A41:D41"/>
    <mergeCell ref="B42:D42"/>
    <mergeCell ref="A30:E30"/>
    <mergeCell ref="A31:E31"/>
    <mergeCell ref="A32:E32"/>
    <mergeCell ref="A33:E33"/>
    <mergeCell ref="A34:E34"/>
    <mergeCell ref="A36:E3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view="pageBreakPreview" topLeftCell="A13" zoomScaleSheetLayoutView="100" workbookViewId="0">
      <selection activeCell="C26" sqref="C26"/>
    </sheetView>
  </sheetViews>
  <sheetFormatPr defaultRowHeight="15" x14ac:dyDescent="0.25"/>
  <cols>
    <col min="1" max="1" width="10.5703125" style="4" customWidth="1"/>
    <col min="2" max="2" width="54.28515625" style="4" customWidth="1"/>
    <col min="3" max="3" width="15.28515625" style="4" customWidth="1"/>
    <col min="4" max="4" width="11.85546875" style="4" customWidth="1"/>
    <col min="5" max="5" width="14.7109375" style="4" customWidth="1"/>
    <col min="6" max="6" width="12.42578125" style="4" customWidth="1"/>
    <col min="7" max="7" width="12" style="4" customWidth="1"/>
    <col min="8" max="8" width="13.5703125" style="4" customWidth="1"/>
    <col min="9" max="16384" width="9.140625" style="4"/>
  </cols>
  <sheetData>
    <row r="1" spans="1:5" ht="15.75" x14ac:dyDescent="0.25">
      <c r="A1" s="88" t="s">
        <v>51</v>
      </c>
      <c r="B1" s="88"/>
      <c r="C1" s="88"/>
      <c r="D1" s="38"/>
    </row>
    <row r="2" spans="1:5" ht="15.75" x14ac:dyDescent="0.25">
      <c r="A2" s="89" t="s">
        <v>52</v>
      </c>
      <c r="B2" s="89"/>
      <c r="C2" s="89"/>
      <c r="D2" s="39"/>
    </row>
    <row r="3" spans="1:5" ht="15.75" x14ac:dyDescent="0.25">
      <c r="A3" s="89" t="s">
        <v>53</v>
      </c>
      <c r="B3" s="89"/>
      <c r="C3" s="89"/>
      <c r="D3" s="39"/>
    </row>
    <row r="4" spans="1:5" ht="15.75" x14ac:dyDescent="0.25">
      <c r="A4" s="88" t="s">
        <v>74</v>
      </c>
      <c r="B4" s="88"/>
      <c r="C4" s="88"/>
      <c r="D4" s="38"/>
    </row>
    <row r="5" spans="1:5" ht="15.75" x14ac:dyDescent="0.25">
      <c r="A5" s="90"/>
      <c r="B5" s="90"/>
      <c r="C5" s="90"/>
      <c r="D5" s="1"/>
    </row>
    <row r="6" spans="1:5" ht="15.75" x14ac:dyDescent="0.25">
      <c r="A6" s="39"/>
      <c r="B6" s="40" t="s">
        <v>54</v>
      </c>
      <c r="C6" s="41" t="e">
        <f>#REF!</f>
        <v>#REF!</v>
      </c>
      <c r="D6" s="42"/>
    </row>
    <row r="7" spans="1:5" ht="15.75" x14ac:dyDescent="0.25">
      <c r="A7" s="43" t="s">
        <v>55</v>
      </c>
      <c r="B7" s="40" t="s">
        <v>75</v>
      </c>
      <c r="C7" s="41"/>
      <c r="D7" s="42"/>
    </row>
    <row r="8" spans="1:5" ht="15.75" x14ac:dyDescent="0.25">
      <c r="B8" s="44" t="s">
        <v>56</v>
      </c>
      <c r="C8" s="16" t="e">
        <f>#REF!+#REF!+#REF!+'1кв'!B48</f>
        <v>#REF!</v>
      </c>
      <c r="D8" s="45"/>
    </row>
    <row r="9" spans="1:5" ht="15.75" x14ac:dyDescent="0.25">
      <c r="B9" s="44" t="s">
        <v>57</v>
      </c>
      <c r="C9" s="16" t="e">
        <f>#REF!+#REF!+#REF!+'1кв'!B49</f>
        <v>#REF!</v>
      </c>
      <c r="D9" s="45"/>
    </row>
    <row r="10" spans="1:5" ht="15.75" x14ac:dyDescent="0.25">
      <c r="A10" s="46"/>
      <c r="B10" s="44" t="s">
        <v>58</v>
      </c>
      <c r="C10" s="47" t="e">
        <f>SUM(C8:C9)</f>
        <v>#REF!</v>
      </c>
      <c r="D10" s="42"/>
    </row>
    <row r="11" spans="1:5" ht="15.75" x14ac:dyDescent="0.25">
      <c r="A11" s="1"/>
      <c r="B11" s="87"/>
      <c r="C11" s="87"/>
      <c r="D11" s="48"/>
    </row>
    <row r="12" spans="1:5" ht="15.75" x14ac:dyDescent="0.25">
      <c r="A12" s="49" t="s">
        <v>59</v>
      </c>
      <c r="B12" s="50" t="s">
        <v>43</v>
      </c>
      <c r="C12" s="16" t="e">
        <f>#REF!+#REF!+#REF!+'1кв'!E22</f>
        <v>#REF!</v>
      </c>
      <c r="D12" s="48"/>
    </row>
    <row r="13" spans="1:5" ht="15.75" x14ac:dyDescent="0.25">
      <c r="A13" s="49"/>
      <c r="B13" s="8" t="s">
        <v>41</v>
      </c>
      <c r="C13" s="16" t="e">
        <f>#REF!+#REF!+#REF!+'1кв'!E23</f>
        <v>#REF!</v>
      </c>
      <c r="D13" s="48"/>
    </row>
    <row r="14" spans="1:5" ht="15.75" x14ac:dyDescent="0.25">
      <c r="A14" s="1"/>
      <c r="B14" s="14" t="s">
        <v>60</v>
      </c>
      <c r="C14" s="16" t="e">
        <f>#REF!+#REF!+#REF!+'1кв'!E24</f>
        <v>#REF!</v>
      </c>
      <c r="D14" s="48"/>
      <c r="E14" s="51"/>
    </row>
    <row r="15" spans="1:5" ht="15.75" x14ac:dyDescent="0.25">
      <c r="A15" s="1"/>
      <c r="B15" s="8" t="s">
        <v>24</v>
      </c>
      <c r="C15" s="16" t="e">
        <f>#REF!+#REF!+#REF!+'1кв'!E25</f>
        <v>#REF!</v>
      </c>
      <c r="D15" s="48"/>
      <c r="E15" s="51"/>
    </row>
    <row r="16" spans="1:5" ht="15.75" x14ac:dyDescent="0.25">
      <c r="A16" s="49"/>
      <c r="B16" s="52" t="s">
        <v>76</v>
      </c>
      <c r="C16" s="16" t="e">
        <f>#REF!+#REF!+'1кв'!E29</f>
        <v>#REF!</v>
      </c>
      <c r="D16" s="48"/>
    </row>
    <row r="17" spans="1:5" ht="15.75" x14ac:dyDescent="0.25">
      <c r="A17" s="49"/>
      <c r="B17" s="53" t="s">
        <v>61</v>
      </c>
      <c r="C17" s="16" t="e">
        <f>SUM(C19)</f>
        <v>#REF!</v>
      </c>
      <c r="D17" s="48"/>
    </row>
    <row r="18" spans="1:5" ht="15.75" x14ac:dyDescent="0.25">
      <c r="A18" s="49"/>
      <c r="B18" s="53" t="s">
        <v>62</v>
      </c>
      <c r="C18" s="16"/>
      <c r="D18" s="48"/>
    </row>
    <row r="19" spans="1:5" ht="15.75" x14ac:dyDescent="0.25">
      <c r="A19" s="49"/>
      <c r="B19" s="53" t="s">
        <v>77</v>
      </c>
      <c r="C19" s="16" t="e">
        <f>#REF!</f>
        <v>#REF!</v>
      </c>
      <c r="D19" s="48"/>
    </row>
    <row r="20" spans="1:5" ht="15.75" x14ac:dyDescent="0.25">
      <c r="A20" s="1"/>
      <c r="B20" s="54" t="s">
        <v>63</v>
      </c>
      <c r="C20" s="47" t="e">
        <f>SUM(C12:C17)</f>
        <v>#REF!</v>
      </c>
      <c r="D20" s="48"/>
      <c r="E20" s="51"/>
    </row>
    <row r="21" spans="1:5" ht="15.75" x14ac:dyDescent="0.25">
      <c r="A21" s="1"/>
      <c r="B21" s="55" t="s">
        <v>64</v>
      </c>
      <c r="C21" s="47" t="e">
        <f>C6+C10-C20</f>
        <v>#REF!</v>
      </c>
      <c r="D21" s="48"/>
    </row>
    <row r="22" spans="1:5" ht="15.75" x14ac:dyDescent="0.25">
      <c r="A22" s="1"/>
      <c r="B22" s="43"/>
      <c r="C22" s="43"/>
      <c r="D22" s="48"/>
    </row>
    <row r="23" spans="1:5" ht="15.75" x14ac:dyDescent="0.25">
      <c r="A23" s="1"/>
      <c r="B23" s="56" t="s">
        <v>65</v>
      </c>
      <c r="C23" s="56"/>
      <c r="D23" s="48"/>
    </row>
    <row r="24" spans="1:5" ht="15.75" x14ac:dyDescent="0.25">
      <c r="A24" s="1"/>
      <c r="B24" s="56" t="s">
        <v>66</v>
      </c>
      <c r="C24" s="57">
        <v>37798.269999999997</v>
      </c>
      <c r="D24" s="48"/>
    </row>
    <row r="25" spans="1:5" ht="15.75" x14ac:dyDescent="0.25">
      <c r="A25" s="1"/>
      <c r="B25" s="58" t="s">
        <v>67</v>
      </c>
      <c r="C25" s="59">
        <v>79447.02</v>
      </c>
      <c r="D25" s="48"/>
    </row>
    <row r="26" spans="1:5" ht="15.75" x14ac:dyDescent="0.25">
      <c r="A26" s="1"/>
      <c r="B26" s="56" t="s">
        <v>68</v>
      </c>
      <c r="C26" s="60">
        <f>C25-C24</f>
        <v>41648.750000000007</v>
      </c>
      <c r="D26" s="48"/>
    </row>
    <row r="27" spans="1:5" ht="15.75" x14ac:dyDescent="0.25">
      <c r="A27" s="1"/>
      <c r="B27" s="43"/>
      <c r="C27" s="43"/>
      <c r="D27" s="48"/>
    </row>
    <row r="28" spans="1:5" ht="15.75" x14ac:dyDescent="0.25">
      <c r="A28" s="1"/>
      <c r="B28" s="43"/>
      <c r="C28" s="43"/>
      <c r="D28" s="48"/>
    </row>
    <row r="29" spans="1:5" ht="15.75" x14ac:dyDescent="0.25">
      <c r="A29" s="1"/>
      <c r="B29" s="43"/>
      <c r="C29" s="43"/>
      <c r="D29" s="48"/>
    </row>
    <row r="30" spans="1:5" ht="15.75" x14ac:dyDescent="0.25">
      <c r="A30" s="1"/>
      <c r="B30" s="43"/>
      <c r="C30" s="43"/>
      <c r="D30" s="48"/>
    </row>
    <row r="31" spans="1:5" ht="15.75" x14ac:dyDescent="0.25">
      <c r="A31" s="1" t="s">
        <v>69</v>
      </c>
      <c r="B31" s="43" t="s">
        <v>70</v>
      </c>
      <c r="C31" s="43"/>
      <c r="D31" s="48"/>
    </row>
    <row r="32" spans="1:5" ht="15.75" x14ac:dyDescent="0.25">
      <c r="A32" s="1"/>
      <c r="B32" s="43" t="s">
        <v>71</v>
      </c>
      <c r="C32" s="43"/>
      <c r="D32" s="48"/>
    </row>
    <row r="33" spans="1:4" ht="15.75" x14ac:dyDescent="0.25">
      <c r="A33" s="1"/>
      <c r="B33" s="43" t="s">
        <v>72</v>
      </c>
      <c r="C33" s="43"/>
      <c r="D33" s="48"/>
    </row>
    <row r="34" spans="1:4" ht="15.75" x14ac:dyDescent="0.25">
      <c r="A34" s="1"/>
      <c r="B34" s="43"/>
      <c r="C34" s="43"/>
      <c r="D34" s="48"/>
    </row>
    <row r="35" spans="1:4" ht="15.75" x14ac:dyDescent="0.25">
      <c r="A35" s="1"/>
      <c r="B35" s="43"/>
      <c r="C35" s="43"/>
      <c r="D35" s="48"/>
    </row>
    <row r="36" spans="1:4" ht="15.75" x14ac:dyDescent="0.25">
      <c r="A36" s="1"/>
      <c r="B36" s="43" t="s">
        <v>73</v>
      </c>
      <c r="C36" s="43"/>
      <c r="D36" s="48"/>
    </row>
    <row r="37" spans="1:4" ht="15.75" x14ac:dyDescent="0.25">
      <c r="A37" s="1"/>
      <c r="B37" s="43"/>
      <c r="C37" s="43"/>
      <c r="D37" s="48"/>
    </row>
    <row r="38" spans="1:4" ht="15.75" x14ac:dyDescent="0.25">
      <c r="A38" s="1"/>
      <c r="B38" s="43"/>
      <c r="C38" s="43"/>
      <c r="D38" s="48"/>
    </row>
    <row r="39" spans="1:4" ht="15.75" x14ac:dyDescent="0.25">
      <c r="A39" s="1"/>
      <c r="B39" s="43"/>
      <c r="C39" s="43"/>
      <c r="D39" s="48"/>
    </row>
    <row r="40" spans="1:4" ht="15.75" x14ac:dyDescent="0.25">
      <c r="A40" s="1"/>
      <c r="B40" s="43"/>
      <c r="C40" s="43"/>
      <c r="D40" s="48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2024-08-02T11:19:19Z</dcterms:modified>
</cp:coreProperties>
</file>